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6" i="1"/>
  <c r="H18"/>
  <c r="H21"/>
  <c r="H23"/>
  <c r="H24"/>
  <c r="H25"/>
  <c r="H28"/>
  <c r="H29"/>
  <c r="H30"/>
  <c r="H32"/>
  <c r="H33"/>
  <c r="H34"/>
  <c r="H35"/>
  <c r="H37"/>
  <c r="H39"/>
  <c r="H40"/>
  <c r="H44"/>
  <c r="H46"/>
  <c r="H48"/>
  <c r="H49"/>
  <c r="H50"/>
  <c r="H51"/>
  <c r="H52"/>
  <c r="H54"/>
  <c r="H55"/>
  <c r="H56"/>
  <c r="H57"/>
  <c r="H59"/>
  <c r="H60"/>
  <c r="H61"/>
  <c r="H63"/>
  <c r="H64"/>
  <c r="H65"/>
  <c r="H67"/>
  <c r="H14"/>
  <c r="G66" l="1"/>
  <c r="G62"/>
  <c r="G53"/>
  <c r="G47"/>
  <c r="G43"/>
  <c r="G38"/>
  <c r="G36"/>
  <c r="G31"/>
  <c r="G27"/>
  <c r="G22"/>
  <c r="G20"/>
  <c r="G17"/>
  <c r="G13"/>
  <c r="G12" l="1"/>
  <c r="G26"/>
  <c r="G42"/>
  <c r="G19"/>
  <c r="F66"/>
  <c r="F62"/>
  <c r="H62" s="1"/>
  <c r="F58"/>
  <c r="F47"/>
  <c r="F45"/>
  <c r="F38"/>
  <c r="H38" s="1"/>
  <c r="F36"/>
  <c r="F31"/>
  <c r="F27"/>
  <c r="F22"/>
  <c r="H22" s="1"/>
  <c r="F20"/>
  <c r="F17"/>
  <c r="F15"/>
  <c r="F13" l="1"/>
  <c r="H15"/>
  <c r="F26"/>
  <c r="F43"/>
  <c r="H45"/>
  <c r="F53"/>
  <c r="H58"/>
  <c r="G41"/>
  <c r="H36"/>
  <c r="H26"/>
  <c r="G11"/>
  <c r="H66"/>
  <c r="H27"/>
  <c r="H20"/>
  <c r="H47"/>
  <c r="H31"/>
  <c r="H17"/>
  <c r="F42"/>
  <c r="F19"/>
  <c r="F41" l="1"/>
  <c r="H19"/>
  <c r="H41"/>
  <c r="H53"/>
  <c r="G70"/>
  <c r="H42"/>
  <c r="H43"/>
  <c r="F12"/>
  <c r="H13"/>
  <c r="H12" l="1"/>
  <c r="F11"/>
  <c r="F70" l="1"/>
  <c r="I11" s="1"/>
  <c r="H11"/>
  <c r="I14" l="1"/>
  <c r="I16"/>
  <c r="I18"/>
  <c r="I24"/>
  <c r="I28"/>
  <c r="I30"/>
  <c r="I32"/>
  <c r="I34"/>
  <c r="I40"/>
  <c r="I44"/>
  <c r="I46"/>
  <c r="I48"/>
  <c r="I50"/>
  <c r="I52"/>
  <c r="I54"/>
  <c r="I56"/>
  <c r="I60"/>
  <c r="I64"/>
  <c r="I70"/>
  <c r="I21"/>
  <c r="I23"/>
  <c r="I25"/>
  <c r="I29"/>
  <c r="I33"/>
  <c r="I35"/>
  <c r="I37"/>
  <c r="I39"/>
  <c r="I49"/>
  <c r="I51"/>
  <c r="I55"/>
  <c r="I57"/>
  <c r="I59"/>
  <c r="I61"/>
  <c r="I63"/>
  <c r="I65"/>
  <c r="I67"/>
  <c r="I27"/>
  <c r="I58"/>
  <c r="I66"/>
  <c r="I17"/>
  <c r="I31"/>
  <c r="I47"/>
  <c r="I15"/>
  <c r="I36"/>
  <c r="I45"/>
  <c r="I20"/>
  <c r="I22"/>
  <c r="I38"/>
  <c r="I62"/>
  <c r="I19"/>
  <c r="I42"/>
  <c r="I13"/>
  <c r="I53"/>
  <c r="I26"/>
  <c r="I43"/>
  <c r="H70"/>
  <c r="I41"/>
  <c r="I12"/>
</calcChain>
</file>

<file path=xl/sharedStrings.xml><?xml version="1.0" encoding="utf-8"?>
<sst xmlns="http://schemas.openxmlformats.org/spreadsheetml/2006/main" count="215" uniqueCount="132">
  <si>
    <t>Наименование</t>
  </si>
  <si>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</si>
  <si>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</si>
  <si>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</si>
  <si>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</si>
  <si>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</si>
  <si>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</si>
  <si>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 на 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</si>
  <si>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</si>
  <si>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</si>
  <si>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1 05 00000 00 0000 000</t>
  </si>
  <si>
    <t>Налоги на совокупный доход</t>
  </si>
  <si>
    <t>1 05 02010 02 0000 110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</si>
  <si>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</si>
  <si>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</si>
  <si>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</si>
  <si>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</si>
  <si>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</si>
  <si>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1 06 01020 04 0000 110
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</si>
  <si>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</si>
  <si>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</si>
  <si>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</si>
  <si>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</si>
  <si>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</si>
  <si>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</si>
  <si>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</si>
  <si>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</si>
  <si>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</si>
  <si>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</si>
  <si>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</si>
  <si>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</si>
  <si>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</si>
  <si>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</si>
  <si>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</si>
  <si>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</si>
  <si>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припользовании природными ресурсами</t>
  </si>
  <si>
    <t>1 12 01010 01 0000 120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</si>
  <si>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</si>
  <si>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</si>
  <si>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</si>
  <si>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</si>
  <si>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</si>
  <si>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1 13 00000 00 0000 000</t>
  </si>
  <si>
    <t>Доходы от оказания платных услуг и компенсации затрат государства</t>
  </si>
  <si>
    <t>1 13 01994 04 0000 130</t>
  </si>
  <si>
    <t>Прочие доходы от оказания платных услуг получателями средств бюджетов городских округов</t>
  </si>
  <si>
    <t>1 14 00000 00 0000 000</t>
  </si>
  <si>
    <t>Доходы от продажи маиериальных и нематериальных активов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</si>
  <si>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</si>
  <si>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</si>
  <si>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</si>
  <si>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</si>
  <si>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2 02 01000 00 0000 000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</si>
  <si>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</si>
  <si>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</si>
  <si>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</si>
  <si>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2 02 01007 04 0000 151</t>
  </si>
  <si>
    <t>Дотации бюджетам закрытых административно-территориальных образований</t>
  </si>
  <si>
    <t>2 02 03000 00 0000 000</t>
  </si>
  <si>
    <t>Субвенции бюджетам субъектов Российской Федерации и муниципальных образований</t>
  </si>
  <si>
    <t>2 02 03003 04 1018 151</t>
  </si>
  <si>
    <t>Субвенции бюджетам горородских округов на государственную регистрацию актов гражданского состояния</t>
  </si>
  <si>
    <t>2 02 03015 04 1020 151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</si>
  <si>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</si>
  <si>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2 02 03021 04 1005 151</t>
  </si>
  <si>
    <t>Субвенции бюджетам городских округов на ежемесячное денежное вознаграждение за классное руководство</t>
  </si>
  <si>
    <t>2 02 03029 04 1006 151</t>
  </si>
  <si>
    <t>Субвенции бюджетам городских округов на 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</si>
  <si>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2 02 03999 00 0000 151</t>
  </si>
  <si>
    <t>Прочие субвенции</t>
  </si>
  <si>
    <t>2 02 03999 04 2015 151</t>
  </si>
  <si>
    <t>Субвенция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</si>
  <si>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2 02 03999 04 2016 151</t>
  </si>
  <si>
    <t>Субвенция на обеспечение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общеобразоватльных учреждениях Тверской области</t>
  </si>
  <si>
    <t xml:space="preserve"> 2 02 03999 04 2114 151</t>
  </si>
  <si>
    <t>Субвенция местным бюджетам на осуществление отдельных государственных полномочий Тверской области по созданию административных комиссий</t>
  </si>
  <si>
    <t>2 02 04000 00 0000 000</t>
  </si>
  <si>
    <t>Иные межбюджетные трансферты</t>
  </si>
  <si>
    <t>2 02 04010 04 1012 151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</si>
  <si>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</si>
  <si>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ИТОГО ДОХОДОВ</t>
  </si>
  <si>
    <t>000</t>
  </si>
  <si>
    <t>к решению Думы ЗАТО Солнечный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</si>
  <si>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</si>
  <si>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</si>
  <si>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2 02 02000 00 0000 000</t>
  </si>
  <si>
    <t>Субвсидии бюджетам субъектов Российской Федерации и муниципальных образований</t>
  </si>
  <si>
    <t>2 02 02999 04 2012 151</t>
  </si>
  <si>
    <t>Субсидия бюджетам на организацию обеспечения учащихся начальных классов муниципальных общеобразовательных учреждений горячим питанием</t>
  </si>
  <si>
    <t>2 02 02999 04 2065 151</t>
  </si>
  <si>
    <t>Субсидии на поддержку социальных маршрутов внутреннего водного транспорта</t>
  </si>
  <si>
    <t>1 16 00000 00 0000 000</t>
  </si>
  <si>
    <t>Штрафы, санкции, возмещение ущерба</t>
  </si>
  <si>
    <t>1 11 05074 04 0000 120</t>
  </si>
  <si>
    <t>Доходы от сдачи в аренду имущества, составляющего казну городских округов</t>
  </si>
  <si>
    <t>2 02 02999 04 2071 151</t>
  </si>
  <si>
    <t>Субсидии бюджетам на организацию отдыха детей в каникулярное время</t>
  </si>
  <si>
    <t>2 02 02999 04 2115 151</t>
  </si>
  <si>
    <t>Субсидии бюджетам муниципальных образований на комплектование библиотечных фондов</t>
  </si>
  <si>
    <t>2 02 04999 04 2081 151</t>
  </si>
  <si>
    <t>Средства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</t>
  </si>
  <si>
    <t>руб.</t>
  </si>
  <si>
    <t>1 00 00000 00 0000 000</t>
  </si>
  <si>
    <t>Налоговые и неналоговые доходы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</si>
  <si>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</si>
  <si>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</si>
  <si>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1 08 00000 00 0000 000</t>
  </si>
  <si>
    <t>Государственная пошлина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</si>
  <si>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</si>
  <si>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</si>
  <si>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2 00 00000 00 0000 000</t>
  </si>
  <si>
    <t>Безвозмездные поступления</t>
  </si>
  <si>
    <t>2 02 02999 04 2150 151</t>
  </si>
  <si>
    <t>Осуществление органами местного самоуправления отдельных государственных полномочий Тверской области по компенсации части расходов граждан на оплату коммунальных услуг в связи с ростом платы за данные услуги</t>
  </si>
  <si>
    <t>2 02 04025 04 1003 151</t>
  </si>
  <si>
    <t>Комплектование книжных фондов библиотек муниципальных образований</t>
  </si>
  <si>
    <t>2 07 0000 00 0000 000</t>
  </si>
  <si>
    <t>Прочие безвозмездные поступления</t>
  </si>
  <si>
    <t>2 07 04 05004 0000 180</t>
  </si>
  <si>
    <t>Прочие безвозмездные поступления в бюджеты городских округов</t>
  </si>
  <si>
    <t>Отчет об исполнении доходов бюджета ЗАТО Солнечный по группам, подгруппам, 
статьям, подстатьям и элементам доходов классификации доходов 
бюджетов субъектов Российской Федерации за 2013 год</t>
  </si>
  <si>
    <t>Утверждено</t>
  </si>
  <si>
    <t>% исполнения</t>
  </si>
  <si>
    <t>Соотношение в структуре бюджета (в % к общей сумме доходов)</t>
  </si>
  <si>
    <t>Исполнено на 01.01.2014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</si>
  <si>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</si>
  <si>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</si>
  <si>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2 19 04000 04 0000 151</t>
  </si>
  <si>
    <t>"Об утверждении отчета об исполнении</t>
  </si>
  <si>
    <t>бюджета ЗАТО Солнечный за 2013 год"</t>
  </si>
  <si>
    <t>Приложение № 2</t>
  </si>
  <si>
    <t>от 22.05.2014 г. № 184-4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</si>
</sst>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%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61">
    <xf numFmtId="0" fontId="0" fillId="0" borderId="0" xfId="0"/>
    <xf numFmtId="4" fontId="2" fillId="0" borderId="1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0" fillId="0" borderId="0" xfId="0" applyAlignment="1"/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/>
    </xf>
    <xf numFmtId="49" fontId="3" fillId="0" borderId="3" xfId="1" applyNumberFormat="1" applyFont="1" applyBorder="1" applyAlignment="1">
      <alignment horizontal="left" wrapText="1"/>
    </xf>
    <xf numFmtId="49" fontId="3" fillId="0" borderId="4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1" applyNumberFormat="1" applyFont="1" applyBorder="1" applyAlignment="1">
      <alignment horizontal="left"/>
    </xf>
    <xf numFmtId="49" fontId="3" fillId="0" borderId="4" xfId="1" applyNumberFormat="1" applyFont="1" applyBorder="1" applyAlignment="1">
      <alignment horizontal="left"/>
    </xf>
    <xf numFmtId="49" fontId="3" fillId="0" borderId="2" xfId="1" applyNumberFormat="1" applyFont="1" applyBorder="1" applyAlignment="1">
      <alignment horizontal="left"/>
    </xf>
    <xf numFmtId="49" fontId="2" fillId="0" borderId="3" xfId="1" applyNumberFormat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" fontId="2" fillId="0" borderId="3" xfId="1" applyNumberFormat="1" applyFont="1" applyBorder="1" applyAlignment="1">
      <alignment horizontal="right" vertical="center"/>
    </xf>
    <xf numFmtId="4" fontId="2" fillId="0" borderId="4" xfId="1" applyNumberFormat="1" applyFont="1" applyBorder="1" applyAlignment="1">
      <alignment horizontal="right" vertical="center"/>
    </xf>
    <xf numFmtId="4" fontId="2" fillId="0" borderId="2" xfId="1" applyNumberFormat="1" applyFont="1" applyBorder="1" applyAlignment="1">
      <alignment horizontal="right" vertical="center"/>
    </xf>
    <xf numFmtId="49" fontId="2" fillId="0" borderId="3" xfId="1" applyNumberFormat="1" applyFont="1" applyBorder="1" applyAlignment="1">
      <alignment horizontal="left"/>
    </xf>
    <xf numFmtId="49" fontId="2" fillId="0" borderId="4" xfId="1" applyNumberFormat="1" applyFont="1" applyBorder="1" applyAlignment="1">
      <alignment horizontal="left"/>
    </xf>
    <xf numFmtId="49" fontId="2" fillId="0" borderId="2" xfId="1" applyNumberFormat="1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tabSelected="1" topLeftCell="F1" zoomScale="120" zoomScaleNormal="120" workbookViewId="0">
      <selection activeCell="E3" sqref="E3:I3"/>
    </sheetView>
  </sheetViews>
  <sheetFormatPr defaultRowHeight="15"/>
  <cols>
    <col min="1" max="1" width="5.42578125" customWidth="1"/>
    <col min="2" max="2" width="7.85546875" customWidth="1"/>
    <col min="3" max="3" width="11.85546875" customWidth="1"/>
    <col min="4" max="4" width="5.28515625" bestFit="1" customWidth="1"/>
    <col min="5" max="5" width="60.85546875" customWidth="1"/>
    <col min="6" max="6" width="18" customWidth="1"/>
    <col min="7" max="7" width="15" customWidth="1"/>
    <col min="8" max="8" width="12.42578125" customWidth="1"/>
    <col min="9" max="9" width="13.28515625" customWidth="1"/>
  </cols>
  <sheetData>
    <row r="2" spans="1:9" ht="15.75">
      <c r="E2" s="33" t="s">
        <v>130</v>
      </c>
      <c r="F2" s="33"/>
      <c r="G2" s="33"/>
      <c r="H2" s="33"/>
      <c r="I2" s="33"/>
    </row>
    <row r="3" spans="1:9" ht="15.75">
      <c r="E3" s="33" t="s">
        <v>82</v>
      </c>
      <c r="F3" s="33"/>
      <c r="G3" s="33"/>
      <c r="H3" s="33"/>
      <c r="I3" s="33"/>
    </row>
    <row r="4" spans="1:9" ht="15.75">
      <c r="E4" s="33" t="s">
        <v>128</v>
      </c>
      <c r="F4" s="33"/>
      <c r="G4" s="33"/>
      <c r="H4" s="33"/>
      <c r="I4" s="33"/>
    </row>
    <row r="5" spans="1:9" ht="15.75">
      <c r="E5" s="33" t="s">
        <v>129</v>
      </c>
      <c r="F5" s="33"/>
      <c r="G5" s="33"/>
      <c r="H5" s="33"/>
      <c r="I5" s="33"/>
    </row>
    <row r="6" spans="1:9" ht="15.75">
      <c r="E6" s="33" t="s">
        <v>131</v>
      </c>
      <c r="F6" s="33"/>
      <c r="G6" s="33"/>
      <c r="H6" s="33"/>
      <c r="I6" s="33"/>
    </row>
    <row r="7" spans="1:9" ht="15.75">
      <c r="E7" s="19"/>
      <c r="F7" s="19"/>
    </row>
    <row r="8" spans="1:9" ht="54.75" customHeight="1">
      <c r="A8" s="32" t="s">
        <v>120</v>
      </c>
      <c r="B8" s="32"/>
      <c r="C8" s="32"/>
      <c r="D8" s="32"/>
      <c r="E8" s="32"/>
      <c r="F8" s="32"/>
    </row>
    <row r="9" spans="1:9">
      <c r="A9" s="25"/>
      <c r="B9" s="25"/>
      <c r="C9" s="25"/>
      <c r="D9" s="25"/>
      <c r="E9" s="25"/>
      <c r="F9" s="4"/>
      <c r="I9" s="4" t="s">
        <v>101</v>
      </c>
    </row>
    <row r="10" spans="1:9" ht="63.75">
      <c r="A10" s="26" t="s">
        <v>1</v>
      </c>
      <c r="B10" s="27"/>
      <c r="C10" s="27"/>
      <c r="D10" s="28"/>
      <c r="E10" s="20" t="s">
        <v>0</v>
      </c>
      <c r="F10" s="21" t="s">
        <v>121</v>
      </c>
      <c r="G10" s="22" t="s">
        <v>124</v>
      </c>
      <c r="H10" s="22" t="s">
        <v>122</v>
      </c>
      <c r="I10" s="22" t="s">
        <v>123</v>
      </c>
    </row>
    <row r="11" spans="1:9">
      <c r="A11" s="5" t="s">
        <v>81</v>
      </c>
      <c r="B11" s="29" t="s">
        <v>102</v>
      </c>
      <c r="C11" s="30"/>
      <c r="D11" s="31"/>
      <c r="E11" s="5" t="s">
        <v>103</v>
      </c>
      <c r="F11" s="6">
        <f>F12+F17+F19+F25+F26+F31+F36+F38+F40</f>
        <v>21766922.759999998</v>
      </c>
      <c r="G11" s="6">
        <f>G12+G17+G19+G25+G26+G31+G36+G38+G40</f>
        <v>23236750.619999997</v>
      </c>
      <c r="H11" s="2">
        <f>G11/F11*100</f>
        <v>106.75257534657601</v>
      </c>
      <c r="I11" s="23">
        <f>F11/$F$70</f>
        <v>0.19112226515703054</v>
      </c>
    </row>
    <row r="12" spans="1:9">
      <c r="A12" s="5" t="s">
        <v>81</v>
      </c>
      <c r="B12" s="29" t="s">
        <v>2</v>
      </c>
      <c r="C12" s="30"/>
      <c r="D12" s="31"/>
      <c r="E12" s="7" t="s">
        <v>3</v>
      </c>
      <c r="F12" s="1">
        <f>F13</f>
        <v>12404608.49</v>
      </c>
      <c r="G12" s="1">
        <f>G13</f>
        <v>13969838.4</v>
      </c>
      <c r="H12" s="2">
        <f t="shared" ref="H12:H70" si="0">G12/F12*100</f>
        <v>112.61813229544337</v>
      </c>
      <c r="I12" s="23">
        <f t="shared" ref="I12:I70" si="1">F12/$F$70</f>
        <v>0.10891741102475122</v>
      </c>
    </row>
    <row r="13" spans="1:9">
      <c r="A13" s="8" t="s">
        <v>81</v>
      </c>
      <c r="B13" s="37" t="s">
        <v>4</v>
      </c>
      <c r="C13" s="38"/>
      <c r="D13" s="39"/>
      <c r="E13" s="9" t="s">
        <v>5</v>
      </c>
      <c r="F13" s="2">
        <f>F14+F15+F16</f>
        <v>12404608.49</v>
      </c>
      <c r="G13" s="2">
        <f>G14+G15+G16</f>
        <v>13969838.4</v>
      </c>
      <c r="H13" s="2">
        <f t="shared" si="0"/>
        <v>112.61813229544337</v>
      </c>
      <c r="I13" s="23">
        <f t="shared" si="1"/>
        <v>0.10891741102475122</v>
      </c>
    </row>
    <row r="14" spans="1:9" ht="60">
      <c r="A14" s="8" t="s">
        <v>81</v>
      </c>
      <c r="B14" s="37" t="s">
        <v>6</v>
      </c>
      <c r="C14" s="38"/>
      <c r="D14" s="39"/>
      <c r="E14" s="9" t="s">
        <v>7</v>
      </c>
      <c r="F14" s="2">
        <v>12353631.68</v>
      </c>
      <c r="G14" s="2">
        <v>13892988.789999999</v>
      </c>
      <c r="H14" s="2">
        <f t="shared" si="0"/>
        <v>112.46076578834831</v>
      </c>
      <c r="I14" s="23">
        <f t="shared" si="1"/>
        <v>0.10846981429713369</v>
      </c>
    </row>
    <row r="15" spans="1:9" ht="105">
      <c r="A15" s="8" t="s">
        <v>81</v>
      </c>
      <c r="B15" s="40" t="s">
        <v>8</v>
      </c>
      <c r="C15" s="41"/>
      <c r="D15" s="42"/>
      <c r="E15" s="9" t="s">
        <v>9</v>
      </c>
      <c r="F15" s="2">
        <f>4388.57+49.36</f>
        <v>4437.9299999999994</v>
      </c>
      <c r="G15" s="2">
        <v>30310.73</v>
      </c>
      <c r="H15" s="2">
        <f t="shared" si="0"/>
        <v>682.99252128807802</v>
      </c>
      <c r="I15" s="23">
        <f t="shared" si="1"/>
        <v>3.8966795791962484E-5</v>
      </c>
    </row>
    <row r="16" spans="1:9" ht="45">
      <c r="A16" s="8" t="s">
        <v>81</v>
      </c>
      <c r="B16" s="40" t="s">
        <v>104</v>
      </c>
      <c r="C16" s="41"/>
      <c r="D16" s="42"/>
      <c r="E16" s="9" t="s">
        <v>105</v>
      </c>
      <c r="F16" s="2">
        <v>46538.879999999997</v>
      </c>
      <c r="G16" s="2">
        <v>46538.879999999997</v>
      </c>
      <c r="H16" s="2">
        <f t="shared" si="0"/>
        <v>100</v>
      </c>
      <c r="I16" s="23">
        <f t="shared" si="1"/>
        <v>4.0862993182556894E-4</v>
      </c>
    </row>
    <row r="17" spans="1:9">
      <c r="A17" s="5" t="s">
        <v>81</v>
      </c>
      <c r="B17" s="43" t="s">
        <v>10</v>
      </c>
      <c r="C17" s="44"/>
      <c r="D17" s="45"/>
      <c r="E17" s="7" t="s">
        <v>11</v>
      </c>
      <c r="F17" s="1">
        <f>F18</f>
        <v>159872.60999999999</v>
      </c>
      <c r="G17" s="1">
        <f>G18</f>
        <v>159872.60999999999</v>
      </c>
      <c r="H17" s="2">
        <f t="shared" si="0"/>
        <v>100</v>
      </c>
      <c r="I17" s="23">
        <f t="shared" si="1"/>
        <v>1.4037452926472611E-3</v>
      </c>
    </row>
    <row r="18" spans="1:9" ht="30">
      <c r="A18" s="8" t="s">
        <v>81</v>
      </c>
      <c r="B18" s="34" t="s">
        <v>12</v>
      </c>
      <c r="C18" s="35"/>
      <c r="D18" s="36"/>
      <c r="E18" s="9" t="s">
        <v>13</v>
      </c>
      <c r="F18" s="2">
        <v>159872.60999999999</v>
      </c>
      <c r="G18" s="2">
        <v>159872.60999999999</v>
      </c>
      <c r="H18" s="2">
        <f t="shared" si="0"/>
        <v>100</v>
      </c>
      <c r="I18" s="23">
        <f t="shared" si="1"/>
        <v>1.4037452926472611E-3</v>
      </c>
    </row>
    <row r="19" spans="1:9">
      <c r="A19" s="5" t="s">
        <v>81</v>
      </c>
      <c r="B19" s="43" t="s">
        <v>14</v>
      </c>
      <c r="C19" s="44"/>
      <c r="D19" s="45"/>
      <c r="E19" s="7" t="s">
        <v>15</v>
      </c>
      <c r="F19" s="1">
        <f>F20+F22</f>
        <v>1469958.97</v>
      </c>
      <c r="G19" s="1">
        <f>G20+G22</f>
        <v>1469959.1700000002</v>
      </c>
      <c r="H19" s="2">
        <f t="shared" si="0"/>
        <v>100.00001360582196</v>
      </c>
      <c r="I19" s="23">
        <f t="shared" si="1"/>
        <v>1.2906826156914039E-2</v>
      </c>
    </row>
    <row r="20" spans="1:9">
      <c r="A20" s="8" t="s">
        <v>81</v>
      </c>
      <c r="B20" s="34" t="s">
        <v>16</v>
      </c>
      <c r="C20" s="35"/>
      <c r="D20" s="36"/>
      <c r="E20" s="9" t="s">
        <v>17</v>
      </c>
      <c r="F20" s="2">
        <f>F21</f>
        <v>123230.59</v>
      </c>
      <c r="G20" s="2">
        <f>G21</f>
        <v>123230.59</v>
      </c>
      <c r="H20" s="2">
        <f t="shared" si="0"/>
        <v>100</v>
      </c>
      <c r="I20" s="23">
        <f t="shared" si="1"/>
        <v>1.0820137397059113E-3</v>
      </c>
    </row>
    <row r="21" spans="1:9" ht="45">
      <c r="A21" s="8" t="s">
        <v>81</v>
      </c>
      <c r="B21" s="34" t="s">
        <v>18</v>
      </c>
      <c r="C21" s="35"/>
      <c r="D21" s="36"/>
      <c r="E21" s="9" t="s">
        <v>19</v>
      </c>
      <c r="F21" s="2">
        <v>123230.59</v>
      </c>
      <c r="G21" s="2">
        <v>123230.59</v>
      </c>
      <c r="H21" s="2">
        <f t="shared" si="0"/>
        <v>100</v>
      </c>
      <c r="I21" s="23">
        <f t="shared" si="1"/>
        <v>1.0820137397059113E-3</v>
      </c>
    </row>
    <row r="22" spans="1:9">
      <c r="A22" s="8" t="s">
        <v>81</v>
      </c>
      <c r="B22" s="34" t="s">
        <v>20</v>
      </c>
      <c r="C22" s="35"/>
      <c r="D22" s="36"/>
      <c r="E22" s="10" t="s">
        <v>21</v>
      </c>
      <c r="F22" s="2">
        <f>F23+F24</f>
        <v>1346728.38</v>
      </c>
      <c r="G22" s="2">
        <f>G23+G24</f>
        <v>1346728.58</v>
      </c>
      <c r="H22" s="2">
        <f t="shared" si="0"/>
        <v>100.0000148508046</v>
      </c>
      <c r="I22" s="23">
        <f t="shared" si="1"/>
        <v>1.1824812417208126E-2</v>
      </c>
    </row>
    <row r="23" spans="1:9" ht="60">
      <c r="A23" s="8" t="s">
        <v>81</v>
      </c>
      <c r="B23" s="34" t="s">
        <v>22</v>
      </c>
      <c r="C23" s="35"/>
      <c r="D23" s="36"/>
      <c r="E23" s="10" t="s">
        <v>23</v>
      </c>
      <c r="F23" s="2">
        <v>4871.72</v>
      </c>
      <c r="G23" s="2">
        <v>4871.72</v>
      </c>
      <c r="H23" s="2">
        <f t="shared" si="0"/>
        <v>100</v>
      </c>
      <c r="I23" s="23">
        <f t="shared" si="1"/>
        <v>4.2775645040732846E-5</v>
      </c>
    </row>
    <row r="24" spans="1:9" ht="60">
      <c r="A24" s="8" t="s">
        <v>81</v>
      </c>
      <c r="B24" s="40" t="s">
        <v>24</v>
      </c>
      <c r="C24" s="41"/>
      <c r="D24" s="42"/>
      <c r="E24" s="10" t="s">
        <v>25</v>
      </c>
      <c r="F24" s="2">
        <v>1341856.6599999999</v>
      </c>
      <c r="G24" s="2">
        <v>1341856.8600000001</v>
      </c>
      <c r="H24" s="2">
        <f t="shared" si="0"/>
        <v>100.00001490472165</v>
      </c>
      <c r="I24" s="23">
        <f t="shared" si="1"/>
        <v>1.1782036772167393E-2</v>
      </c>
    </row>
    <row r="25" spans="1:9">
      <c r="A25" s="5" t="s">
        <v>81</v>
      </c>
      <c r="B25" s="55" t="s">
        <v>106</v>
      </c>
      <c r="C25" s="56"/>
      <c r="D25" s="57"/>
      <c r="E25" s="11" t="s">
        <v>107</v>
      </c>
      <c r="F25" s="1">
        <v>2341.1799999999998</v>
      </c>
      <c r="G25" s="1">
        <v>2341.1799999999998</v>
      </c>
      <c r="H25" s="2">
        <f t="shared" si="0"/>
        <v>100</v>
      </c>
      <c r="I25" s="23">
        <f t="shared" si="1"/>
        <v>2.0556494350345033E-5</v>
      </c>
    </row>
    <row r="26" spans="1:9" ht="29.25">
      <c r="A26" s="5" t="s">
        <v>81</v>
      </c>
      <c r="B26" s="43" t="s">
        <v>26</v>
      </c>
      <c r="C26" s="44"/>
      <c r="D26" s="45"/>
      <c r="E26" s="7" t="s">
        <v>27</v>
      </c>
      <c r="F26" s="1">
        <f>F27</f>
        <v>1615395.08</v>
      </c>
      <c r="G26" s="1">
        <f>G27</f>
        <v>1611289.5499999998</v>
      </c>
      <c r="H26" s="2">
        <f t="shared" si="0"/>
        <v>99.745849789266401</v>
      </c>
      <c r="I26" s="23">
        <f t="shared" si="1"/>
        <v>1.4183813220510669E-2</v>
      </c>
    </row>
    <row r="27" spans="1:9">
      <c r="A27" s="8" t="s">
        <v>81</v>
      </c>
      <c r="B27" s="34" t="s">
        <v>28</v>
      </c>
      <c r="C27" s="35"/>
      <c r="D27" s="36"/>
      <c r="E27" s="9" t="s">
        <v>29</v>
      </c>
      <c r="F27" s="2">
        <f>F28+F29+F30</f>
        <v>1615395.08</v>
      </c>
      <c r="G27" s="2">
        <f>G28+G29+G30</f>
        <v>1611289.5499999998</v>
      </c>
      <c r="H27" s="2">
        <f t="shared" si="0"/>
        <v>99.745849789266401</v>
      </c>
      <c r="I27" s="23">
        <f t="shared" si="1"/>
        <v>1.4183813220510669E-2</v>
      </c>
    </row>
    <row r="28" spans="1:9" ht="75">
      <c r="A28" s="8" t="s">
        <v>81</v>
      </c>
      <c r="B28" s="40" t="s">
        <v>30</v>
      </c>
      <c r="C28" s="41"/>
      <c r="D28" s="42"/>
      <c r="E28" s="12" t="s">
        <v>31</v>
      </c>
      <c r="F28" s="2">
        <v>211476.01</v>
      </c>
      <c r="G28" s="2">
        <v>211476.01</v>
      </c>
      <c r="H28" s="2">
        <f t="shared" si="0"/>
        <v>100</v>
      </c>
      <c r="I28" s="23">
        <f t="shared" si="1"/>
        <v>1.8568437304259009E-3</v>
      </c>
    </row>
    <row r="29" spans="1:9" ht="60">
      <c r="A29" s="8" t="s">
        <v>81</v>
      </c>
      <c r="B29" s="40" t="s">
        <v>32</v>
      </c>
      <c r="C29" s="41"/>
      <c r="D29" s="42"/>
      <c r="E29" s="9" t="s">
        <v>33</v>
      </c>
      <c r="F29" s="2">
        <v>580399.09</v>
      </c>
      <c r="G29" s="2">
        <v>565534.09</v>
      </c>
      <c r="H29" s="2">
        <f t="shared" si="0"/>
        <v>97.438831270393621</v>
      </c>
      <c r="I29" s="23">
        <f t="shared" si="1"/>
        <v>5.0961355446955802E-3</v>
      </c>
    </row>
    <row r="30" spans="1:9" ht="30">
      <c r="A30" s="8" t="s">
        <v>81</v>
      </c>
      <c r="B30" s="40" t="s">
        <v>93</v>
      </c>
      <c r="C30" s="41"/>
      <c r="D30" s="42"/>
      <c r="E30" s="9" t="s">
        <v>94</v>
      </c>
      <c r="F30" s="2">
        <v>823519.98</v>
      </c>
      <c r="G30" s="2">
        <v>834279.45</v>
      </c>
      <c r="H30" s="2">
        <f t="shared" si="0"/>
        <v>101.30652203483879</v>
      </c>
      <c r="I30" s="23">
        <f t="shared" si="1"/>
        <v>7.230833945389187E-3</v>
      </c>
    </row>
    <row r="31" spans="1:9">
      <c r="A31" s="5" t="s">
        <v>81</v>
      </c>
      <c r="B31" s="43" t="s">
        <v>34</v>
      </c>
      <c r="C31" s="44"/>
      <c r="D31" s="45"/>
      <c r="E31" s="7" t="s">
        <v>35</v>
      </c>
      <c r="F31" s="3">
        <f>F32+F33+F34+F35</f>
        <v>139045.96</v>
      </c>
      <c r="G31" s="3">
        <f>G32+G33+G34+G35</f>
        <v>139045.96</v>
      </c>
      <c r="H31" s="2">
        <f t="shared" si="0"/>
        <v>100</v>
      </c>
      <c r="I31" s="23">
        <f t="shared" si="1"/>
        <v>1.220878997419379E-3</v>
      </c>
    </row>
    <row r="32" spans="1:9" ht="30">
      <c r="A32" s="8" t="s">
        <v>81</v>
      </c>
      <c r="B32" s="34" t="s">
        <v>36</v>
      </c>
      <c r="C32" s="35"/>
      <c r="D32" s="36"/>
      <c r="E32" s="9" t="s">
        <v>108</v>
      </c>
      <c r="F32" s="2">
        <v>1643.06</v>
      </c>
      <c r="G32" s="2">
        <v>1643.06</v>
      </c>
      <c r="H32" s="2">
        <f t="shared" si="0"/>
        <v>100</v>
      </c>
      <c r="I32" s="23">
        <f t="shared" si="1"/>
        <v>1.4426722254281138E-5</v>
      </c>
    </row>
    <row r="33" spans="1:9" ht="30">
      <c r="A33" s="8" t="s">
        <v>81</v>
      </c>
      <c r="B33" s="34" t="s">
        <v>37</v>
      </c>
      <c r="C33" s="35"/>
      <c r="D33" s="36"/>
      <c r="E33" s="9" t="s">
        <v>38</v>
      </c>
      <c r="F33" s="2">
        <v>4509.0600000000004</v>
      </c>
      <c r="G33" s="2">
        <v>4509.0600000000004</v>
      </c>
      <c r="H33" s="2">
        <f t="shared" si="0"/>
        <v>100</v>
      </c>
      <c r="I33" s="23">
        <f t="shared" si="1"/>
        <v>3.9591345567349286E-5</v>
      </c>
    </row>
    <row r="34" spans="1:9">
      <c r="A34" s="8" t="s">
        <v>81</v>
      </c>
      <c r="B34" s="34" t="s">
        <v>39</v>
      </c>
      <c r="C34" s="35"/>
      <c r="D34" s="36"/>
      <c r="E34" s="9" t="s">
        <v>40</v>
      </c>
      <c r="F34" s="2">
        <v>37701.56</v>
      </c>
      <c r="G34" s="2">
        <v>37701.56</v>
      </c>
      <c r="H34" s="2">
        <f t="shared" si="0"/>
        <v>100</v>
      </c>
      <c r="I34" s="23">
        <f t="shared" si="1"/>
        <v>3.3103473681613302E-4</v>
      </c>
    </row>
    <row r="35" spans="1:9">
      <c r="A35" s="8" t="s">
        <v>81</v>
      </c>
      <c r="B35" s="34" t="s">
        <v>41</v>
      </c>
      <c r="C35" s="35"/>
      <c r="D35" s="36"/>
      <c r="E35" s="9" t="s">
        <v>109</v>
      </c>
      <c r="F35" s="2">
        <v>95192.28</v>
      </c>
      <c r="G35" s="2">
        <v>95192.28</v>
      </c>
      <c r="H35" s="2">
        <f t="shared" si="0"/>
        <v>100</v>
      </c>
      <c r="I35" s="23">
        <f t="shared" si="1"/>
        <v>8.3582619278161556E-4</v>
      </c>
    </row>
    <row r="36" spans="1:9" ht="29.25">
      <c r="A36" s="5" t="s">
        <v>81</v>
      </c>
      <c r="B36" s="55" t="s">
        <v>42</v>
      </c>
      <c r="C36" s="56"/>
      <c r="D36" s="57"/>
      <c r="E36" s="7" t="s">
        <v>43</v>
      </c>
      <c r="F36" s="3">
        <f>F37</f>
        <v>2500000</v>
      </c>
      <c r="G36" s="3">
        <f>G37</f>
        <v>2214859.9700000002</v>
      </c>
      <c r="H36" s="2">
        <f t="shared" si="0"/>
        <v>88.594398800000008</v>
      </c>
      <c r="I36" s="23">
        <f t="shared" si="1"/>
        <v>2.195099730728205E-2</v>
      </c>
    </row>
    <row r="37" spans="1:9" ht="30">
      <c r="A37" s="8" t="s">
        <v>81</v>
      </c>
      <c r="B37" s="49" t="s">
        <v>44</v>
      </c>
      <c r="C37" s="50"/>
      <c r="D37" s="51"/>
      <c r="E37" s="13" t="s">
        <v>45</v>
      </c>
      <c r="F37" s="2">
        <v>2500000</v>
      </c>
      <c r="G37" s="2">
        <v>2214859.9700000002</v>
      </c>
      <c r="H37" s="2">
        <f t="shared" si="0"/>
        <v>88.594398800000008</v>
      </c>
      <c r="I37" s="23">
        <f t="shared" si="1"/>
        <v>2.195099730728205E-2</v>
      </c>
    </row>
    <row r="38" spans="1:9" ht="29.25">
      <c r="A38" s="5" t="s">
        <v>81</v>
      </c>
      <c r="B38" s="58" t="s">
        <v>46</v>
      </c>
      <c r="C38" s="59"/>
      <c r="D38" s="60"/>
      <c r="E38" s="14" t="s">
        <v>47</v>
      </c>
      <c r="F38" s="1">
        <f>F39</f>
        <v>2000000</v>
      </c>
      <c r="G38" s="1">
        <f>G39</f>
        <v>2193843.31</v>
      </c>
      <c r="H38" s="2">
        <f t="shared" si="0"/>
        <v>109.6921655</v>
      </c>
      <c r="I38" s="23">
        <f t="shared" si="1"/>
        <v>1.7560797845825638E-2</v>
      </c>
    </row>
    <row r="39" spans="1:9" ht="90">
      <c r="A39" s="8" t="s">
        <v>81</v>
      </c>
      <c r="B39" s="46" t="s">
        <v>48</v>
      </c>
      <c r="C39" s="47"/>
      <c r="D39" s="48"/>
      <c r="E39" s="13" t="s">
        <v>49</v>
      </c>
      <c r="F39" s="2">
        <v>2000000</v>
      </c>
      <c r="G39" s="2">
        <v>2193843.31</v>
      </c>
      <c r="H39" s="2">
        <f t="shared" si="0"/>
        <v>109.6921655</v>
      </c>
      <c r="I39" s="23">
        <f t="shared" si="1"/>
        <v>1.7560797845825638E-2</v>
      </c>
    </row>
    <row r="40" spans="1:9">
      <c r="A40" s="5" t="s">
        <v>81</v>
      </c>
      <c r="B40" s="43" t="s">
        <v>91</v>
      </c>
      <c r="C40" s="44"/>
      <c r="D40" s="45"/>
      <c r="E40" s="14" t="s">
        <v>92</v>
      </c>
      <c r="F40" s="1">
        <v>1475700.47</v>
      </c>
      <c r="G40" s="1">
        <v>1475700.47</v>
      </c>
      <c r="H40" s="2">
        <f t="shared" si="0"/>
        <v>100</v>
      </c>
      <c r="I40" s="23">
        <f t="shared" si="1"/>
        <v>1.2957238817329943E-2</v>
      </c>
    </row>
    <row r="41" spans="1:9">
      <c r="A41" s="5" t="s">
        <v>81</v>
      </c>
      <c r="B41" s="43" t="s">
        <v>110</v>
      </c>
      <c r="C41" s="44"/>
      <c r="D41" s="45"/>
      <c r="E41" s="14" t="s">
        <v>111</v>
      </c>
      <c r="F41" s="1">
        <f>F42+F66</f>
        <v>92123119</v>
      </c>
      <c r="G41" s="1">
        <f>G42+G66</f>
        <v>91991644</v>
      </c>
      <c r="H41" s="2">
        <f t="shared" si="0"/>
        <v>99.857283381818633</v>
      </c>
      <c r="I41" s="23">
        <f t="shared" si="1"/>
        <v>0.80887773484296954</v>
      </c>
    </row>
    <row r="42" spans="1:9" ht="29.25">
      <c r="A42" s="5" t="s">
        <v>81</v>
      </c>
      <c r="B42" s="43" t="s">
        <v>50</v>
      </c>
      <c r="C42" s="44"/>
      <c r="D42" s="45"/>
      <c r="E42" s="7" t="s">
        <v>51</v>
      </c>
      <c r="F42" s="1">
        <f>F43+F53+F62+F47</f>
        <v>91287900</v>
      </c>
      <c r="G42" s="1">
        <f>G43+G53+G62+G47</f>
        <v>91156425</v>
      </c>
      <c r="H42" s="2">
        <f t="shared" si="0"/>
        <v>99.855977626826771</v>
      </c>
      <c r="I42" s="23">
        <f t="shared" si="1"/>
        <v>0.8015441788349732</v>
      </c>
    </row>
    <row r="43" spans="1:9" ht="29.25">
      <c r="A43" s="5" t="s">
        <v>81</v>
      </c>
      <c r="B43" s="43" t="s">
        <v>52</v>
      </c>
      <c r="C43" s="44"/>
      <c r="D43" s="45"/>
      <c r="E43" s="7" t="s">
        <v>53</v>
      </c>
      <c r="F43" s="1">
        <f>F44+F46+F45</f>
        <v>75032600</v>
      </c>
      <c r="G43" s="1">
        <f>G44+G46+G45</f>
        <v>75032600</v>
      </c>
      <c r="H43" s="2">
        <f t="shared" si="0"/>
        <v>100</v>
      </c>
      <c r="I43" s="23">
        <f t="shared" si="1"/>
        <v>0.65881616022334843</v>
      </c>
    </row>
    <row r="44" spans="1:9" ht="30">
      <c r="A44" s="8" t="s">
        <v>81</v>
      </c>
      <c r="B44" s="34" t="s">
        <v>54</v>
      </c>
      <c r="C44" s="35"/>
      <c r="D44" s="36"/>
      <c r="E44" s="9" t="s">
        <v>55</v>
      </c>
      <c r="F44" s="2">
        <v>46600</v>
      </c>
      <c r="G44" s="2">
        <v>46600</v>
      </c>
      <c r="H44" s="2">
        <f t="shared" si="0"/>
        <v>100</v>
      </c>
      <c r="I44" s="23">
        <f t="shared" si="1"/>
        <v>4.091665898077374E-4</v>
      </c>
    </row>
    <row r="45" spans="1:9" ht="30">
      <c r="A45" s="8" t="s">
        <v>81</v>
      </c>
      <c r="B45" s="34" t="s">
        <v>83</v>
      </c>
      <c r="C45" s="35"/>
      <c r="D45" s="36"/>
      <c r="E45" s="9" t="s">
        <v>84</v>
      </c>
      <c r="F45" s="2">
        <f>7817000-44000</f>
        <v>7773000</v>
      </c>
      <c r="G45" s="2">
        <v>7773000</v>
      </c>
      <c r="H45" s="2">
        <f t="shared" si="0"/>
        <v>100</v>
      </c>
      <c r="I45" s="23">
        <f t="shared" si="1"/>
        <v>6.8250040827801353E-2</v>
      </c>
    </row>
    <row r="46" spans="1:9" ht="30">
      <c r="A46" s="8" t="s">
        <v>81</v>
      </c>
      <c r="B46" s="34" t="s">
        <v>56</v>
      </c>
      <c r="C46" s="35" t="s">
        <v>56</v>
      </c>
      <c r="D46" s="36" t="s">
        <v>56</v>
      </c>
      <c r="E46" s="9" t="s">
        <v>57</v>
      </c>
      <c r="F46" s="2">
        <v>67213000</v>
      </c>
      <c r="G46" s="2">
        <v>67213000</v>
      </c>
      <c r="H46" s="2">
        <f t="shared" si="0"/>
        <v>100</v>
      </c>
      <c r="I46" s="23">
        <f t="shared" si="1"/>
        <v>0.59015695280573932</v>
      </c>
    </row>
    <row r="47" spans="1:9" ht="29.25">
      <c r="A47" s="5" t="s">
        <v>81</v>
      </c>
      <c r="B47" s="43" t="s">
        <v>85</v>
      </c>
      <c r="C47" s="44"/>
      <c r="D47" s="45"/>
      <c r="E47" s="7" t="s">
        <v>86</v>
      </c>
      <c r="F47" s="1">
        <f>F48+F49+F50+F51+F52</f>
        <v>3568200</v>
      </c>
      <c r="G47" s="1">
        <f>G48+G49+G50+G51+G52</f>
        <v>3447525</v>
      </c>
      <c r="H47" s="2">
        <f t="shared" si="0"/>
        <v>96.618042710610396</v>
      </c>
      <c r="I47" s="23">
        <f t="shared" si="1"/>
        <v>3.1330219436737528E-2</v>
      </c>
    </row>
    <row r="48" spans="1:9" ht="45">
      <c r="A48" s="8" t="s">
        <v>81</v>
      </c>
      <c r="B48" s="34" t="s">
        <v>87</v>
      </c>
      <c r="C48" s="35"/>
      <c r="D48" s="36"/>
      <c r="E48" s="9" t="s">
        <v>88</v>
      </c>
      <c r="F48" s="2">
        <v>181000</v>
      </c>
      <c r="G48" s="2">
        <v>168500</v>
      </c>
      <c r="H48" s="2">
        <f t="shared" si="0"/>
        <v>93.093922651933696</v>
      </c>
      <c r="I48" s="23">
        <f t="shared" si="1"/>
        <v>1.5892522050472205E-3</v>
      </c>
    </row>
    <row r="49" spans="1:9" ht="30">
      <c r="A49" s="8" t="s">
        <v>81</v>
      </c>
      <c r="B49" s="34" t="s">
        <v>89</v>
      </c>
      <c r="C49" s="35"/>
      <c r="D49" s="36"/>
      <c r="E49" s="9" t="s">
        <v>90</v>
      </c>
      <c r="F49" s="2">
        <v>3104300</v>
      </c>
      <c r="G49" s="2">
        <v>3104300</v>
      </c>
      <c r="H49" s="2">
        <f t="shared" si="0"/>
        <v>100</v>
      </c>
      <c r="I49" s="23">
        <f t="shared" si="1"/>
        <v>2.7256992376398267E-2</v>
      </c>
    </row>
    <row r="50" spans="1:9" ht="30">
      <c r="A50" s="8" t="s">
        <v>81</v>
      </c>
      <c r="B50" s="34" t="s">
        <v>95</v>
      </c>
      <c r="C50" s="35"/>
      <c r="D50" s="36"/>
      <c r="E50" s="9" t="s">
        <v>96</v>
      </c>
      <c r="F50" s="2">
        <v>169600</v>
      </c>
      <c r="G50" s="2">
        <v>153425</v>
      </c>
      <c r="H50" s="2">
        <f t="shared" si="0"/>
        <v>90.462853773584911</v>
      </c>
      <c r="I50" s="23">
        <f t="shared" si="1"/>
        <v>1.4891556573260142E-3</v>
      </c>
    </row>
    <row r="51" spans="1:9" ht="30">
      <c r="A51" s="8" t="s">
        <v>81</v>
      </c>
      <c r="B51" s="34" t="s">
        <v>97</v>
      </c>
      <c r="C51" s="35"/>
      <c r="D51" s="36"/>
      <c r="E51" s="9" t="s">
        <v>98</v>
      </c>
      <c r="F51" s="2">
        <v>21300</v>
      </c>
      <c r="G51" s="2">
        <v>21300</v>
      </c>
      <c r="H51" s="2">
        <f t="shared" si="0"/>
        <v>100</v>
      </c>
      <c r="I51" s="23">
        <f t="shared" si="1"/>
        <v>1.8702249705804307E-4</v>
      </c>
    </row>
    <row r="52" spans="1:9" ht="60">
      <c r="A52" s="8" t="s">
        <v>81</v>
      </c>
      <c r="B52" s="34" t="s">
        <v>112</v>
      </c>
      <c r="C52" s="35"/>
      <c r="D52" s="36"/>
      <c r="E52" s="10" t="s">
        <v>113</v>
      </c>
      <c r="F52" s="2">
        <v>92000</v>
      </c>
      <c r="G52" s="2">
        <v>0</v>
      </c>
      <c r="H52" s="2">
        <f t="shared" si="0"/>
        <v>0</v>
      </c>
      <c r="I52" s="23">
        <f t="shared" si="1"/>
        <v>8.0779670090797939E-4</v>
      </c>
    </row>
    <row r="53" spans="1:9" ht="29.25">
      <c r="A53" s="5" t="s">
        <v>81</v>
      </c>
      <c r="B53" s="43" t="s">
        <v>58</v>
      </c>
      <c r="C53" s="44" t="s">
        <v>58</v>
      </c>
      <c r="D53" s="45" t="s">
        <v>58</v>
      </c>
      <c r="E53" s="7" t="s">
        <v>59</v>
      </c>
      <c r="F53" s="1">
        <f>F54+F55+F56+F57+F58</f>
        <v>10902100</v>
      </c>
      <c r="G53" s="1">
        <f>G54+G55+G56+G57+G58</f>
        <v>10891300</v>
      </c>
      <c r="H53" s="2">
        <f t="shared" si="0"/>
        <v>99.900936516817865</v>
      </c>
      <c r="I53" s="23">
        <f t="shared" si="1"/>
        <v>9.5724787097487857E-2</v>
      </c>
    </row>
    <row r="54" spans="1:9" ht="30">
      <c r="A54" s="8" t="s">
        <v>81</v>
      </c>
      <c r="B54" s="34" t="s">
        <v>60</v>
      </c>
      <c r="C54" s="35" t="s">
        <v>60</v>
      </c>
      <c r="D54" s="36" t="s">
        <v>60</v>
      </c>
      <c r="E54" s="9" t="s">
        <v>61</v>
      </c>
      <c r="F54" s="2">
        <v>104600</v>
      </c>
      <c r="G54" s="2">
        <v>104600</v>
      </c>
      <c r="H54" s="2">
        <f t="shared" si="0"/>
        <v>100</v>
      </c>
      <c r="I54" s="23">
        <f t="shared" si="1"/>
        <v>9.1842972733668091E-4</v>
      </c>
    </row>
    <row r="55" spans="1:9" ht="45">
      <c r="A55" s="8" t="s">
        <v>81</v>
      </c>
      <c r="B55" s="34" t="s">
        <v>62</v>
      </c>
      <c r="C55" s="35" t="s">
        <v>62</v>
      </c>
      <c r="D55" s="36" t="s">
        <v>62</v>
      </c>
      <c r="E55" s="9" t="s">
        <v>63</v>
      </c>
      <c r="F55" s="2">
        <v>65900</v>
      </c>
      <c r="G55" s="2">
        <v>65900</v>
      </c>
      <c r="H55" s="2">
        <f t="shared" si="0"/>
        <v>100</v>
      </c>
      <c r="I55" s="23">
        <f t="shared" si="1"/>
        <v>5.7862828901995486E-4</v>
      </c>
    </row>
    <row r="56" spans="1:9" ht="30">
      <c r="A56" s="8" t="s">
        <v>81</v>
      </c>
      <c r="B56" s="34" t="s">
        <v>64</v>
      </c>
      <c r="C56" s="35" t="s">
        <v>64</v>
      </c>
      <c r="D56" s="36" t="s">
        <v>64</v>
      </c>
      <c r="E56" s="9" t="s">
        <v>65</v>
      </c>
      <c r="F56" s="2">
        <v>98400</v>
      </c>
      <c r="G56" s="2">
        <v>98400</v>
      </c>
      <c r="H56" s="2">
        <f t="shared" si="0"/>
        <v>100</v>
      </c>
      <c r="I56" s="23">
        <f t="shared" si="1"/>
        <v>8.6399125401462145E-4</v>
      </c>
    </row>
    <row r="57" spans="1:9" ht="75">
      <c r="A57" s="8" t="s">
        <v>81</v>
      </c>
      <c r="B57" s="34" t="s">
        <v>66</v>
      </c>
      <c r="C57" s="35" t="s">
        <v>66</v>
      </c>
      <c r="D57" s="36" t="s">
        <v>66</v>
      </c>
      <c r="E57" s="9" t="s">
        <v>67</v>
      </c>
      <c r="F57" s="2">
        <v>245800</v>
      </c>
      <c r="G57" s="2">
        <v>235000</v>
      </c>
      <c r="H57" s="2">
        <f t="shared" si="0"/>
        <v>95.606183889340926</v>
      </c>
      <c r="I57" s="23">
        <f t="shared" si="1"/>
        <v>2.158222055251971E-3</v>
      </c>
    </row>
    <row r="58" spans="1:9">
      <c r="A58" s="8" t="s">
        <v>81</v>
      </c>
      <c r="B58" s="34" t="s">
        <v>68</v>
      </c>
      <c r="C58" s="35" t="s">
        <v>68</v>
      </c>
      <c r="D58" s="36" t="s">
        <v>68</v>
      </c>
      <c r="E58" s="9" t="s">
        <v>69</v>
      </c>
      <c r="F58" s="2">
        <f>F59+F60+F61</f>
        <v>10387400</v>
      </c>
      <c r="G58" s="2">
        <v>10387400</v>
      </c>
      <c r="H58" s="2">
        <f t="shared" si="0"/>
        <v>100</v>
      </c>
      <c r="I58" s="23">
        <f t="shared" si="1"/>
        <v>9.1205515771864629E-2</v>
      </c>
    </row>
    <row r="59" spans="1:9" ht="45">
      <c r="A59" s="8" t="s">
        <v>81</v>
      </c>
      <c r="B59" s="34" t="s">
        <v>70</v>
      </c>
      <c r="C59" s="35" t="s">
        <v>70</v>
      </c>
      <c r="D59" s="36" t="s">
        <v>70</v>
      </c>
      <c r="E59" s="9" t="s">
        <v>71</v>
      </c>
      <c r="F59" s="2">
        <v>290000</v>
      </c>
      <c r="G59" s="2">
        <v>290000</v>
      </c>
      <c r="H59" s="2">
        <f t="shared" si="0"/>
        <v>100</v>
      </c>
      <c r="I59" s="23">
        <f t="shared" si="1"/>
        <v>2.5463156876447176E-3</v>
      </c>
    </row>
    <row r="60" spans="1:9" ht="90">
      <c r="A60" s="8" t="s">
        <v>81</v>
      </c>
      <c r="B60" s="34" t="s">
        <v>72</v>
      </c>
      <c r="C60" s="35" t="s">
        <v>72</v>
      </c>
      <c r="D60" s="36" t="s">
        <v>72</v>
      </c>
      <c r="E60" s="9" t="s">
        <v>73</v>
      </c>
      <c r="F60" s="2">
        <v>10015000</v>
      </c>
      <c r="G60" s="2">
        <v>10015000</v>
      </c>
      <c r="H60" s="2">
        <f t="shared" si="0"/>
        <v>100</v>
      </c>
      <c r="I60" s="23">
        <f t="shared" si="1"/>
        <v>8.7935695212971898E-2</v>
      </c>
    </row>
    <row r="61" spans="1:9" ht="45">
      <c r="A61" s="8" t="s">
        <v>81</v>
      </c>
      <c r="B61" s="34" t="s">
        <v>74</v>
      </c>
      <c r="C61" s="35" t="s">
        <v>74</v>
      </c>
      <c r="D61" s="36" t="s">
        <v>74</v>
      </c>
      <c r="E61" s="9" t="s">
        <v>75</v>
      </c>
      <c r="F61" s="2">
        <v>82400</v>
      </c>
      <c r="G61" s="2">
        <v>82400</v>
      </c>
      <c r="H61" s="2">
        <f t="shared" si="0"/>
        <v>100</v>
      </c>
      <c r="I61" s="23">
        <f t="shared" si="1"/>
        <v>7.2350487124801636E-4</v>
      </c>
    </row>
    <row r="62" spans="1:9">
      <c r="A62" s="5" t="s">
        <v>81</v>
      </c>
      <c r="B62" s="43" t="s">
        <v>76</v>
      </c>
      <c r="C62" s="44" t="s">
        <v>76</v>
      </c>
      <c r="D62" s="45" t="s">
        <v>76</v>
      </c>
      <c r="E62" s="7" t="s">
        <v>77</v>
      </c>
      <c r="F62" s="1">
        <f>F63+F65+F64</f>
        <v>1785000</v>
      </c>
      <c r="G62" s="1">
        <f>G63+G65+G64</f>
        <v>1785000</v>
      </c>
      <c r="H62" s="2">
        <f t="shared" si="0"/>
        <v>100</v>
      </c>
      <c r="I62" s="23">
        <f t="shared" si="1"/>
        <v>1.5673012077399382E-2</v>
      </c>
    </row>
    <row r="63" spans="1:9" ht="45">
      <c r="A63" s="8" t="s">
        <v>81</v>
      </c>
      <c r="B63" s="34" t="s">
        <v>78</v>
      </c>
      <c r="C63" s="35" t="s">
        <v>78</v>
      </c>
      <c r="D63" s="36" t="s">
        <v>78</v>
      </c>
      <c r="E63" s="9" t="s">
        <v>79</v>
      </c>
      <c r="F63" s="2">
        <v>1739000</v>
      </c>
      <c r="G63" s="2">
        <v>1739000</v>
      </c>
      <c r="H63" s="2">
        <f t="shared" si="0"/>
        <v>100</v>
      </c>
      <c r="I63" s="23">
        <f t="shared" si="1"/>
        <v>1.5269113726945394E-2</v>
      </c>
    </row>
    <row r="64" spans="1:9" ht="30">
      <c r="A64" s="8" t="s">
        <v>81</v>
      </c>
      <c r="B64" s="34" t="s">
        <v>114</v>
      </c>
      <c r="C64" s="35"/>
      <c r="D64" s="36"/>
      <c r="E64" s="10" t="s">
        <v>115</v>
      </c>
      <c r="F64" s="2">
        <v>6000</v>
      </c>
      <c r="G64" s="2">
        <v>6000</v>
      </c>
      <c r="H64" s="2">
        <f t="shared" si="0"/>
        <v>100</v>
      </c>
      <c r="I64" s="23">
        <f t="shared" si="1"/>
        <v>5.268239353747692E-5</v>
      </c>
    </row>
    <row r="65" spans="1:9" ht="60">
      <c r="A65" s="8" t="s">
        <v>81</v>
      </c>
      <c r="B65" s="34" t="s">
        <v>99</v>
      </c>
      <c r="C65" s="35"/>
      <c r="D65" s="36"/>
      <c r="E65" s="9" t="s">
        <v>100</v>
      </c>
      <c r="F65" s="2">
        <v>40000</v>
      </c>
      <c r="G65" s="2">
        <v>40000</v>
      </c>
      <c r="H65" s="2">
        <f t="shared" si="0"/>
        <v>100</v>
      </c>
      <c r="I65" s="23">
        <f t="shared" si="1"/>
        <v>3.5121595691651282E-4</v>
      </c>
    </row>
    <row r="66" spans="1:9">
      <c r="A66" s="15" t="s">
        <v>81</v>
      </c>
      <c r="B66" s="43" t="s">
        <v>116</v>
      </c>
      <c r="C66" s="44"/>
      <c r="D66" s="45"/>
      <c r="E66" s="16" t="s">
        <v>117</v>
      </c>
      <c r="F66" s="1">
        <f>F67</f>
        <v>835219</v>
      </c>
      <c r="G66" s="1">
        <f>G67</f>
        <v>835219</v>
      </c>
      <c r="H66" s="2">
        <f t="shared" si="0"/>
        <v>100</v>
      </c>
      <c r="I66" s="23">
        <f t="shared" si="1"/>
        <v>7.333556007996323E-3</v>
      </c>
    </row>
    <row r="67" spans="1:9" ht="30">
      <c r="A67" s="17" t="s">
        <v>81</v>
      </c>
      <c r="B67" s="34" t="s">
        <v>118</v>
      </c>
      <c r="C67" s="35"/>
      <c r="D67" s="36"/>
      <c r="E67" s="18" t="s">
        <v>119</v>
      </c>
      <c r="F67" s="2">
        <v>835219</v>
      </c>
      <c r="G67" s="2">
        <v>835219</v>
      </c>
      <c r="H67" s="2">
        <f t="shared" si="0"/>
        <v>100</v>
      </c>
      <c r="I67" s="23">
        <f t="shared" si="1"/>
        <v>7.333556007996323E-3</v>
      </c>
    </row>
    <row r="68" spans="1:9" s="24" customFormat="1" ht="57.75">
      <c r="A68" s="5" t="s">
        <v>81</v>
      </c>
      <c r="B68" s="43" t="s">
        <v>125</v>
      </c>
      <c r="C68" s="44"/>
      <c r="D68" s="45"/>
      <c r="E68" s="11" t="s">
        <v>126</v>
      </c>
      <c r="F68" s="1">
        <v>0</v>
      </c>
      <c r="G68" s="1">
        <v>-38572.269999999997</v>
      </c>
      <c r="H68" s="2"/>
      <c r="I68" s="23"/>
    </row>
    <row r="69" spans="1:9" ht="45">
      <c r="A69" s="8" t="s">
        <v>81</v>
      </c>
      <c r="B69" s="34" t="s">
        <v>127</v>
      </c>
      <c r="C69" s="35"/>
      <c r="D69" s="36"/>
      <c r="E69" s="10" t="s">
        <v>126</v>
      </c>
      <c r="F69" s="2">
        <v>0</v>
      </c>
      <c r="G69" s="2">
        <v>-38572.269999999997</v>
      </c>
      <c r="H69" s="2"/>
      <c r="I69" s="23"/>
    </row>
    <row r="70" spans="1:9">
      <c r="A70" s="52" t="s">
        <v>80</v>
      </c>
      <c r="B70" s="53"/>
      <c r="C70" s="53"/>
      <c r="D70" s="53"/>
      <c r="E70" s="54"/>
      <c r="F70" s="1">
        <f>F11+F41</f>
        <v>113890041.75999999</v>
      </c>
      <c r="G70" s="1">
        <f>G11+G41+G68</f>
        <v>115189822.35000001</v>
      </c>
      <c r="H70" s="2">
        <f t="shared" si="0"/>
        <v>101.14125920924593</v>
      </c>
      <c r="I70" s="23">
        <f t="shared" si="1"/>
        <v>1</v>
      </c>
    </row>
  </sheetData>
  <mergeCells count="68">
    <mergeCell ref="B36:D36"/>
    <mergeCell ref="B38:D38"/>
    <mergeCell ref="B57:D57"/>
    <mergeCell ref="B21:D21"/>
    <mergeCell ref="B22:D22"/>
    <mergeCell ref="B23:D23"/>
    <mergeCell ref="B24:D24"/>
    <mergeCell ref="B25:D25"/>
    <mergeCell ref="A70:E70"/>
    <mergeCell ref="B61:D61"/>
    <mergeCell ref="B62:D62"/>
    <mergeCell ref="B63:D63"/>
    <mergeCell ref="B64:D64"/>
    <mergeCell ref="B65:D65"/>
    <mergeCell ref="B68:D68"/>
    <mergeCell ref="B69:D69"/>
    <mergeCell ref="B66:D66"/>
    <mergeCell ref="B67:D67"/>
    <mergeCell ref="B59:D59"/>
    <mergeCell ref="B39:D39"/>
    <mergeCell ref="B26:D26"/>
    <mergeCell ref="B27:D27"/>
    <mergeCell ref="B33:D33"/>
    <mergeCell ref="B34:D34"/>
    <mergeCell ref="B35:D35"/>
    <mergeCell ref="B43:D43"/>
    <mergeCell ref="B44:D44"/>
    <mergeCell ref="B45:D45"/>
    <mergeCell ref="B37:D37"/>
    <mergeCell ref="B40:D40"/>
    <mergeCell ref="B42:D42"/>
    <mergeCell ref="B41:D41"/>
    <mergeCell ref="B29:D29"/>
    <mergeCell ref="B30:D30"/>
    <mergeCell ref="B60:D60"/>
    <mergeCell ref="B28:D28"/>
    <mergeCell ref="B56:D56"/>
    <mergeCell ref="B51:D51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31:D31"/>
    <mergeCell ref="B32:D32"/>
    <mergeCell ref="B58:D58"/>
    <mergeCell ref="B20:D20"/>
    <mergeCell ref="B12:D12"/>
    <mergeCell ref="B13:D13"/>
    <mergeCell ref="B14:D14"/>
    <mergeCell ref="B15:D15"/>
    <mergeCell ref="B16:D16"/>
    <mergeCell ref="B17:D17"/>
    <mergeCell ref="B18:D18"/>
    <mergeCell ref="B19:D19"/>
    <mergeCell ref="A9:E9"/>
    <mergeCell ref="A10:D10"/>
    <mergeCell ref="B11:D11"/>
    <mergeCell ref="A8:F8"/>
    <mergeCell ref="E2:I2"/>
    <mergeCell ref="E3:I3"/>
    <mergeCell ref="E4:I4"/>
    <mergeCell ref="E5:I5"/>
    <mergeCell ref="E6:I6"/>
  </mergeCells>
  <pageMargins left="0.70866141732283472" right="0.70866141732283472" top="0.38" bottom="0.35" header="0.31496062992125984" footer="0.31496062992125984"/>
  <pageSetup paperSize="9" scale="8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Борисова</cp:lastModifiedBy>
  <cp:lastPrinted>2014-01-20T11:26:14Z</cp:lastPrinted>
  <dcterms:created xsi:type="dcterms:W3CDTF">2009-01-13T08:45:33Z</dcterms:created>
  <dcterms:modified xsi:type="dcterms:W3CDTF">2014-05-21T05:23:39Z</dcterms:modified>
</cp:coreProperties>
</file>